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6-AME_IDOSO_OESTE\Sites\Conteúdo Acesso à Informação\1. Atividades e Resultados - Planilha de Produção\2026 - Contratado x Realizado\05.Maio\"/>
    </mc:Choice>
  </mc:AlternateContent>
  <xr:revisionPtr revIDLastSave="0" documentId="13_ncr:1_{644BC72D-B9CD-4B7B-A861-4A1CC1216EF3}" xr6:coauthVersionLast="47" xr6:coauthVersionMax="47" xr10:uidLastSave="{00000000-0000-0000-0000-000000000000}"/>
  <bookViews>
    <workbookView xWindow="-120" yWindow="-120" windowWidth="29040" windowHeight="15720" xr2:uid="{A52F6500-994B-4608-890C-C6F0087E5DBA}"/>
  </bookViews>
  <sheets>
    <sheet name="2026 - Contratado x Realizad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2" l="1"/>
  <c r="K32" i="2"/>
  <c r="M63" i="2"/>
  <c r="L63" i="2"/>
  <c r="M62" i="2"/>
  <c r="L62" i="2"/>
  <c r="L56" i="2"/>
  <c r="L50" i="2"/>
  <c r="L49" i="2"/>
  <c r="M48" i="2"/>
  <c r="L48" i="2"/>
  <c r="M47" i="2"/>
  <c r="L47" i="2"/>
  <c r="M46" i="2"/>
  <c r="L46" i="2"/>
  <c r="L45" i="2"/>
  <c r="M44" i="2"/>
  <c r="L44" i="2"/>
  <c r="L39" i="2"/>
  <c r="M38" i="2"/>
  <c r="L38" i="2"/>
  <c r="M37" i="2"/>
  <c r="L37" i="2"/>
  <c r="L32" i="2"/>
  <c r="M31" i="2"/>
  <c r="L31" i="2"/>
  <c r="M26" i="2"/>
  <c r="L26" i="2"/>
  <c r="M25" i="2"/>
  <c r="L25" i="2"/>
  <c r="M20" i="2"/>
  <c r="L20" i="2"/>
  <c r="M19" i="2"/>
  <c r="L19" i="2"/>
  <c r="M18" i="2"/>
  <c r="L18" i="2"/>
  <c r="L11" i="2"/>
  <c r="M11" i="2"/>
  <c r="L12" i="2"/>
  <c r="M12" i="2"/>
  <c r="M10" i="2"/>
  <c r="L10" i="2"/>
  <c r="K49" i="2"/>
  <c r="K45" i="2"/>
  <c r="K39" i="2"/>
  <c r="J39" i="2"/>
  <c r="J32" i="2"/>
  <c r="K26" i="2"/>
  <c r="J26" i="2"/>
  <c r="J23" i="2"/>
  <c r="K20" i="2"/>
  <c r="J20" i="2"/>
  <c r="J16" i="2"/>
  <c r="K13" i="2"/>
  <c r="J13" i="2"/>
  <c r="I13" i="2"/>
  <c r="I49" i="2"/>
  <c r="I45" i="2"/>
  <c r="I39" i="2"/>
  <c r="H39" i="2"/>
  <c r="I32" i="2"/>
  <c r="H32" i="2"/>
  <c r="I26" i="2"/>
  <c r="H26" i="2"/>
  <c r="I20" i="2"/>
  <c r="H20" i="2"/>
  <c r="H13" i="2"/>
  <c r="H23" i="2"/>
  <c r="H16" i="2"/>
  <c r="M49" i="2" l="1"/>
  <c r="M45" i="2"/>
  <c r="M39" i="2"/>
  <c r="M32" i="2"/>
  <c r="N63" i="2"/>
  <c r="N62" i="2"/>
  <c r="N56" i="2"/>
  <c r="N48" i="2"/>
  <c r="N47" i="2"/>
  <c r="N44" i="2"/>
  <c r="N37" i="2"/>
  <c r="N25" i="2"/>
  <c r="N18" i="2"/>
  <c r="N10" i="2"/>
  <c r="N11" i="2"/>
  <c r="J29" i="2"/>
  <c r="J35" i="2" s="1"/>
  <c r="J42" i="2" s="1"/>
  <c r="J54" i="2" s="1"/>
  <c r="J60" i="2" s="1"/>
  <c r="K50" i="2"/>
  <c r="M50" i="2" s="1"/>
  <c r="N50" i="2" s="1"/>
  <c r="N45" i="2"/>
  <c r="H29" i="2"/>
  <c r="H35" i="2" s="1"/>
  <c r="H42" i="2" s="1"/>
  <c r="H54" i="2" s="1"/>
  <c r="L13" i="2"/>
  <c r="M13" i="2"/>
  <c r="N12" i="2"/>
  <c r="I50" i="2"/>
  <c r="N26" i="2"/>
  <c r="N31" i="2"/>
  <c r="N46" i="2"/>
  <c r="N19" i="2"/>
  <c r="N38" i="2"/>
  <c r="N49" i="2" l="1"/>
  <c r="N39" i="2"/>
  <c r="N32" i="2"/>
  <c r="H60" i="2"/>
  <c r="N13" i="2"/>
  <c r="N20" i="2"/>
</calcChain>
</file>

<file path=xl/sharedStrings.xml><?xml version="1.0" encoding="utf-8"?>
<sst xmlns="http://schemas.openxmlformats.org/spreadsheetml/2006/main" count="172" uniqueCount="33">
  <si>
    <t> 271 - Consultas Médicas </t>
  </si>
  <si>
    <t>Janeiro</t>
  </si>
  <si>
    <t>Fevereiro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</si>
  <si>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</si>
  <si>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</si>
  <si>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</si>
  <si>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</si>
  <si>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</si>
  <si>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</si>
  <si>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</si>
  <si>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</si>
  <si>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</si>
  <si>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</si>
  <si>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</si>
  <si>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</si>
  <si>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</si>
  <si>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</si>
  <si>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</si>
  <si>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</si>
  <si>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 680 - SADT Externo </t>
  </si>
  <si>
    <t>Outras Ultrassonografias</t>
  </si>
  <si>
    <t>Ultra-Sonografia</t>
  </si>
  <si>
    <t>Diagnóstico em Cardiologia (Exceto Cateterismo Cardíaco)</t>
  </si>
  <si>
    <t>Diagnóstico em Neurologia</t>
  </si>
  <si>
    <t>Métodos Diagnósticos em Especialidades</t>
  </si>
  <si>
    <t> 606 - Consultas Médicas por Telemedicina (acompanhamento) </t>
  </si>
  <si>
    <t> 607 - Consultas Não Médicas/Procedimentos Terapêuticos Não Médicos por Telemedicina (acompanhamento) </t>
  </si>
  <si>
    <t>Diagnóstico em Otorrin./Fonoaudiologia</t>
  </si>
  <si>
    <t>AME IDOSO OESTE</t>
  </si>
  <si>
    <t>Fonte: http://www.gestao.saude.sp.gov.br</t>
  </si>
  <si>
    <t>Março</t>
  </si>
  <si>
    <t>Abril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</si>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</sst>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3" fontId="0" fillId="0" borderId="11" xfId="0" applyNumberFormat="1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10" fontId="16" fillId="0" borderId="11" xfId="42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28575</xdr:rowOff>
    </xdr:from>
    <xdr:to>
      <xdr:col>0</xdr:col>
      <xdr:colOff>1295400</xdr:colOff>
      <xdr:row>3</xdr:row>
      <xdr:rowOff>152400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FC6D6352-1EA0-4274-95BA-3308B5B5D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1057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304800</xdr:colOff>
      <xdr:row>1</xdr:row>
      <xdr:rowOff>38100</xdr:rowOff>
    </xdr:from>
    <xdr:to>
      <xdr:col>13</xdr:col>
      <xdr:colOff>542925</xdr:colOff>
      <xdr:row>4</xdr:row>
      <xdr:rowOff>104775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A668389A-AFCE-4334-8B90-B8A19E05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28600"/>
          <a:ext cx="752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B1D9-AEFA-4A3D-BB28-4B0E8CB9D299}">
  <dimension ref="A3:N66"/>
  <sheetViews>
    <sheetView showGridLines="0" tabSelected="1" topLeftCell="A3" zoomScaleNormal="100" workbookViewId="0">
      <selection activeCell="A41" sqref="A41:N41"/>
    </sheetView>
  </sheetViews>
  <sheetFormatPr defaultRowHeight="15" x14ac:dyDescent="0.25"/>
  <cols>
    <col min="1" max="1" width="36.5703125" bestFit="1" customWidth="1"/>
    <col min="2" max="4" width="7.7109375" customWidth="1"/>
    <col min="5" max="5" width="5.5703125" bestFit="1" customWidth="1"/>
    <col min="6" max="11" width="5.5703125" customWidth="1"/>
    <col min="12" max="12" width="6.5703125" bestFit="1" customWidth="1"/>
    <col min="13" max="13" width="7.7109375" customWidth="1"/>
    <col min="14" max="14" width="9.28515625" customWidth="1"/>
  </cols>
  <sheetData>
    <row r="3" spans="1:14" ht="15" customHeight="1" x14ac:dyDescent="0.2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5" customHeight="1" x14ac:dyDescent="0.25">
      <c r="A4" s="23">
        <v>2026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5" customHeight="1" thickBot="1" x14ac:dyDescent="0.3">
      <c r="A5" s="24"/>
      <c r="B5" s="24"/>
      <c r="C5" s="24"/>
      <c r="D5" s="24"/>
      <c r="E5" s="24"/>
      <c r="F5" s="1"/>
      <c r="G5" s="1"/>
      <c r="H5" s="1"/>
      <c r="I5" s="1"/>
      <c r="J5" s="1"/>
      <c r="K5" s="1"/>
    </row>
    <row r="6" spans="1:14" ht="15" customHeight="1" thickBot="1" x14ac:dyDescent="0.3">
      <c r="A6" s="2" t="s">
        <v>0</v>
      </c>
    </row>
    <row r="7" spans="1:14" ht="15" customHeight="1" thickBot="1" x14ac:dyDescent="0.3"/>
    <row r="8" spans="1:14" ht="15" customHeight="1" thickBot="1" x14ac:dyDescent="0.3">
      <c r="A8" s="16"/>
      <c r="B8" s="14" t="s">
        <v>1</v>
      </c>
      <c r="C8" s="15"/>
      <c r="D8" s="14" t="s">
        <v>2</v>
      </c>
      <c r="E8" s="15"/>
      <c r="F8" s="14" t="s">
        <v>30</v>
      </c>
      <c r="G8" s="15"/>
      <c r="H8" s="14" t="s">
        <v>31</v>
      </c>
      <c r="I8" s="15"/>
      <c r="J8" s="14" t="s">
        <v>32</v>
      </c>
      <c r="K8" s="15"/>
      <c r="L8" s="18" t="s">
        <v>3</v>
      </c>
      <c r="M8" s="19"/>
      <c r="N8" s="20"/>
    </row>
    <row r="9" spans="1:14" ht="15" customHeight="1" thickBot="1" x14ac:dyDescent="0.3">
      <c r="A9" s="17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  <c r="J9" s="10" t="s">
        <v>4</v>
      </c>
      <c r="K9" s="10" t="s">
        <v>5</v>
      </c>
      <c r="L9" s="12" t="s">
        <v>4</v>
      </c>
      <c r="M9" s="12" t="s">
        <v>5</v>
      </c>
      <c r="N9" s="12" t="s">
        <v>6</v>
      </c>
    </row>
    <row r="10" spans="1:14" ht="15" customHeight="1" thickBot="1" x14ac:dyDescent="0.3">
      <c r="A10" s="4" t="s">
        <v>7</v>
      </c>
      <c r="B10" s="5">
        <v>700</v>
      </c>
      <c r="C10" s="5">
        <v>551</v>
      </c>
      <c r="D10" s="5">
        <v>700</v>
      </c>
      <c r="E10" s="5">
        <v>478</v>
      </c>
      <c r="F10" s="5">
        <v>700</v>
      </c>
      <c r="G10" s="5">
        <v>610</v>
      </c>
      <c r="H10" s="5">
        <v>700</v>
      </c>
      <c r="I10" s="5">
        <v>539</v>
      </c>
      <c r="J10" s="5">
        <v>700</v>
      </c>
      <c r="K10" s="5">
        <v>611</v>
      </c>
      <c r="L10" s="7">
        <f>B10+D10+F10+H10+J10</f>
        <v>3500</v>
      </c>
      <c r="M10" s="7">
        <f>C10+E10+G10+I10+K10</f>
        <v>2789</v>
      </c>
      <c r="N10" s="11">
        <f>M10/L10-1</f>
        <v>-0.20314285714285718</v>
      </c>
    </row>
    <row r="11" spans="1:14" ht="15" customHeight="1" thickBot="1" x14ac:dyDescent="0.3">
      <c r="A11" s="4" t="s">
        <v>8</v>
      </c>
      <c r="B11" s="5">
        <v>380</v>
      </c>
      <c r="C11" s="5">
        <v>438</v>
      </c>
      <c r="D11" s="5">
        <v>380</v>
      </c>
      <c r="E11" s="5">
        <v>331</v>
      </c>
      <c r="F11" s="5">
        <v>380</v>
      </c>
      <c r="G11" s="5">
        <v>445</v>
      </c>
      <c r="H11" s="5">
        <v>380</v>
      </c>
      <c r="I11" s="5">
        <v>364</v>
      </c>
      <c r="J11" s="5">
        <v>380</v>
      </c>
      <c r="K11" s="5">
        <v>732</v>
      </c>
      <c r="L11" s="7">
        <f t="shared" ref="L11:L12" si="0">B11+D11+F11+H11+J11</f>
        <v>1900</v>
      </c>
      <c r="M11" s="7">
        <f t="shared" ref="M11:M12" si="1">C11+E11+G11+I11+K11</f>
        <v>2310</v>
      </c>
      <c r="N11" s="11">
        <f t="shared" ref="N11:N13" si="2">M11/L11-1</f>
        <v>0.21578947368421053</v>
      </c>
    </row>
    <row r="12" spans="1:14" ht="15" customHeight="1" thickBot="1" x14ac:dyDescent="0.3">
      <c r="A12" s="4" t="s">
        <v>9</v>
      </c>
      <c r="B12" s="6">
        <v>2050</v>
      </c>
      <c r="C12" s="6">
        <v>1541</v>
      </c>
      <c r="D12" s="6">
        <v>2050</v>
      </c>
      <c r="E12" s="6">
        <v>1546</v>
      </c>
      <c r="F12" s="6">
        <v>2050</v>
      </c>
      <c r="G12" s="6">
        <v>1824</v>
      </c>
      <c r="H12" s="6">
        <v>2050</v>
      </c>
      <c r="I12" s="6">
        <v>1773</v>
      </c>
      <c r="J12" s="6">
        <v>2050</v>
      </c>
      <c r="K12" s="6">
        <v>1917</v>
      </c>
      <c r="L12" s="7">
        <f t="shared" si="0"/>
        <v>10250</v>
      </c>
      <c r="M12" s="7">
        <f t="shared" si="1"/>
        <v>8601</v>
      </c>
      <c r="N12" s="11">
        <f t="shared" si="2"/>
        <v>-0.16087804878048784</v>
      </c>
    </row>
    <row r="13" spans="1:14" ht="15" customHeight="1" thickBot="1" x14ac:dyDescent="0.3">
      <c r="A13" s="4" t="s">
        <v>3</v>
      </c>
      <c r="B13" s="6">
        <v>3130</v>
      </c>
      <c r="C13" s="6">
        <v>2530</v>
      </c>
      <c r="D13" s="6">
        <v>3130</v>
      </c>
      <c r="E13" s="6">
        <v>2355</v>
      </c>
      <c r="F13" s="6">
        <v>3130</v>
      </c>
      <c r="G13" s="6">
        <v>2880</v>
      </c>
      <c r="H13" s="6">
        <f>SUM(H10:H12)</f>
        <v>3130</v>
      </c>
      <c r="I13" s="6">
        <f>SUM(I10:I12)</f>
        <v>2676</v>
      </c>
      <c r="J13" s="6">
        <f>SUM(J10:J12)</f>
        <v>3130</v>
      </c>
      <c r="K13" s="6">
        <f>SUM(K10:K12)</f>
        <v>3260</v>
      </c>
      <c r="L13" s="7">
        <f t="shared" ref="L13" si="3">B13+D13+F13+H13</f>
        <v>12520</v>
      </c>
      <c r="M13" s="7">
        <f t="shared" ref="M13" si="4">C13+E13+G13+I13</f>
        <v>10441</v>
      </c>
      <c r="N13" s="11">
        <f t="shared" si="2"/>
        <v>-0.16605431309904151</v>
      </c>
    </row>
    <row r="14" spans="1:14" ht="15" customHeight="1" x14ac:dyDescent="0.25">
      <c r="A14" s="3"/>
    </row>
    <row r="15" spans="1:14" ht="15" customHeight="1" thickBot="1" x14ac:dyDescent="0.3">
      <c r="A15" s="13" t="s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5" customHeight="1" thickBot="1" x14ac:dyDescent="0.3">
      <c r="A16" s="16"/>
      <c r="B16" s="14" t="s">
        <v>1</v>
      </c>
      <c r="C16" s="15"/>
      <c r="D16" s="14" t="s">
        <v>2</v>
      </c>
      <c r="E16" s="15"/>
      <c r="F16" s="14" t="s">
        <v>30</v>
      </c>
      <c r="G16" s="15"/>
      <c r="H16" s="14" t="str">
        <f>H8</f>
        <v>Abril</v>
      </c>
      <c r="I16" s="15"/>
      <c r="J16" s="14" t="str">
        <f>J8</f>
        <v>Maio</v>
      </c>
      <c r="K16" s="15"/>
      <c r="L16" s="18" t="s">
        <v>3</v>
      </c>
      <c r="M16" s="19"/>
      <c r="N16" s="20"/>
    </row>
    <row r="17" spans="1:14" ht="15" customHeight="1" thickBot="1" x14ac:dyDescent="0.3">
      <c r="A17" s="17"/>
      <c r="B17" s="10" t="s">
        <v>4</v>
      </c>
      <c r="C17" s="10" t="s">
        <v>5</v>
      </c>
      <c r="D17" s="10" t="s">
        <v>4</v>
      </c>
      <c r="E17" s="10" t="s">
        <v>5</v>
      </c>
      <c r="F17" s="10" t="s">
        <v>4</v>
      </c>
      <c r="G17" s="10" t="s">
        <v>5</v>
      </c>
      <c r="H17" s="10" t="s">
        <v>4</v>
      </c>
      <c r="I17" s="10" t="s">
        <v>5</v>
      </c>
      <c r="J17" s="10" t="s">
        <v>4</v>
      </c>
      <c r="K17" s="10" t="s">
        <v>5</v>
      </c>
      <c r="L17" s="12" t="s">
        <v>4</v>
      </c>
      <c r="M17" s="12" t="s">
        <v>5</v>
      </c>
      <c r="N17" s="12" t="s">
        <v>6</v>
      </c>
    </row>
    <row r="18" spans="1:14" ht="15" customHeight="1" thickBot="1" x14ac:dyDescent="0.3">
      <c r="A18" s="4" t="s">
        <v>11</v>
      </c>
      <c r="B18" s="6">
        <v>1300</v>
      </c>
      <c r="C18" s="6">
        <v>1357</v>
      </c>
      <c r="D18" s="6">
        <v>1300</v>
      </c>
      <c r="E18" s="6">
        <v>1172</v>
      </c>
      <c r="F18" s="6">
        <v>1300</v>
      </c>
      <c r="G18" s="6">
        <v>1401</v>
      </c>
      <c r="H18" s="6">
        <v>1300</v>
      </c>
      <c r="I18" s="6">
        <v>1427</v>
      </c>
      <c r="J18" s="6">
        <v>1300</v>
      </c>
      <c r="K18" s="6">
        <v>1190</v>
      </c>
      <c r="L18" s="7">
        <f t="shared" ref="L18:L20" si="5">B18+D18+F18+H18+J18</f>
        <v>6500</v>
      </c>
      <c r="M18" s="7">
        <f t="shared" ref="M18:M20" si="6">C18+E18+G18+I18+K18</f>
        <v>6547</v>
      </c>
      <c r="N18" s="11">
        <f t="shared" ref="N18:N20" si="7">M18/L18-1</f>
        <v>7.2307692307691518E-3</v>
      </c>
    </row>
    <row r="19" spans="1:14" ht="15" customHeight="1" thickBot="1" x14ac:dyDescent="0.3">
      <c r="A19" s="4" t="s">
        <v>12</v>
      </c>
      <c r="B19" s="6">
        <v>2900</v>
      </c>
      <c r="C19" s="6">
        <v>2086</v>
      </c>
      <c r="D19" s="6">
        <v>2900</v>
      </c>
      <c r="E19" s="6">
        <v>2707</v>
      </c>
      <c r="F19" s="6">
        <v>2900</v>
      </c>
      <c r="G19" s="6">
        <v>3149</v>
      </c>
      <c r="H19" s="6">
        <v>2900</v>
      </c>
      <c r="I19" s="6">
        <v>2920</v>
      </c>
      <c r="J19" s="6">
        <v>2900</v>
      </c>
      <c r="K19" s="6">
        <v>3010</v>
      </c>
      <c r="L19" s="7">
        <f t="shared" si="5"/>
        <v>14500</v>
      </c>
      <c r="M19" s="7">
        <f t="shared" si="6"/>
        <v>13872</v>
      </c>
      <c r="N19" s="11">
        <f t="shared" si="7"/>
        <v>-4.3310344827586222E-2</v>
      </c>
    </row>
    <row r="20" spans="1:14" ht="15" customHeight="1" thickBot="1" x14ac:dyDescent="0.3">
      <c r="A20" s="4" t="s">
        <v>3</v>
      </c>
      <c r="B20" s="6">
        <v>4200</v>
      </c>
      <c r="C20" s="6">
        <v>3443</v>
      </c>
      <c r="D20" s="6">
        <v>4200</v>
      </c>
      <c r="E20" s="6">
        <v>3879</v>
      </c>
      <c r="F20" s="6">
        <v>4200</v>
      </c>
      <c r="G20" s="6">
        <v>4550</v>
      </c>
      <c r="H20" s="6">
        <f>SUM(H18:H19)</f>
        <v>4200</v>
      </c>
      <c r="I20" s="6">
        <f>SUM(I18:I19)</f>
        <v>4347</v>
      </c>
      <c r="J20" s="6">
        <f>SUM(J18:J19)</f>
        <v>4200</v>
      </c>
      <c r="K20" s="6">
        <f>SUM(K18:K19)</f>
        <v>4200</v>
      </c>
      <c r="L20" s="7">
        <f t="shared" si="5"/>
        <v>21000</v>
      </c>
      <c r="M20" s="7">
        <f t="shared" si="6"/>
        <v>20419</v>
      </c>
      <c r="N20" s="11">
        <f t="shared" si="7"/>
        <v>-2.7666666666666617E-2</v>
      </c>
    </row>
    <row r="21" spans="1:14" ht="15" customHeight="1" x14ac:dyDescent="0.25">
      <c r="A21" s="3"/>
    </row>
    <row r="22" spans="1:14" ht="15" customHeight="1" thickBot="1" x14ac:dyDescent="0.3">
      <c r="A22" s="13" t="s">
        <v>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5" customHeight="1" thickBot="1" x14ac:dyDescent="0.3">
      <c r="A23" s="16"/>
      <c r="B23" s="14" t="s">
        <v>1</v>
      </c>
      <c r="C23" s="15"/>
      <c r="D23" s="14" t="s">
        <v>2</v>
      </c>
      <c r="E23" s="15"/>
      <c r="F23" s="14" t="s">
        <v>30</v>
      </c>
      <c r="G23" s="15"/>
      <c r="H23" s="14" t="str">
        <f>H8</f>
        <v>Abril</v>
      </c>
      <c r="I23" s="15"/>
      <c r="J23" s="14" t="str">
        <f>J8</f>
        <v>Maio</v>
      </c>
      <c r="K23" s="15"/>
      <c r="L23" s="18" t="s">
        <v>3</v>
      </c>
      <c r="M23" s="19"/>
      <c r="N23" s="20"/>
    </row>
    <row r="24" spans="1:14" ht="15" customHeight="1" thickBot="1" x14ac:dyDescent="0.3">
      <c r="A24" s="17"/>
      <c r="B24" s="10" t="s">
        <v>4</v>
      </c>
      <c r="C24" s="10" t="s">
        <v>5</v>
      </c>
      <c r="D24" s="10" t="s">
        <v>4</v>
      </c>
      <c r="E24" s="10" t="s">
        <v>5</v>
      </c>
      <c r="F24" s="10" t="s">
        <v>4</v>
      </c>
      <c r="G24" s="10" t="s">
        <v>5</v>
      </c>
      <c r="H24" s="10" t="s">
        <v>4</v>
      </c>
      <c r="I24" s="10" t="s">
        <v>5</v>
      </c>
      <c r="J24" s="10" t="s">
        <v>4</v>
      </c>
      <c r="K24" s="10" t="s">
        <v>5</v>
      </c>
      <c r="L24" s="12" t="s">
        <v>4</v>
      </c>
      <c r="M24" s="12" t="s">
        <v>5</v>
      </c>
      <c r="N24" s="12" t="s">
        <v>6</v>
      </c>
    </row>
    <row r="25" spans="1:14" ht="15" customHeight="1" thickBot="1" x14ac:dyDescent="0.3">
      <c r="A25" s="4" t="s">
        <v>14</v>
      </c>
      <c r="B25" s="5">
        <v>32</v>
      </c>
      <c r="C25" s="5">
        <v>26</v>
      </c>
      <c r="D25" s="5">
        <v>32</v>
      </c>
      <c r="E25" s="5">
        <v>25</v>
      </c>
      <c r="F25" s="5">
        <v>32</v>
      </c>
      <c r="G25" s="5">
        <v>40</v>
      </c>
      <c r="H25" s="5">
        <v>32</v>
      </c>
      <c r="I25" s="5">
        <v>36</v>
      </c>
      <c r="J25" s="5">
        <v>32</v>
      </c>
      <c r="K25" s="5">
        <v>39</v>
      </c>
      <c r="L25" s="7">
        <f t="shared" ref="L25:L26" si="8">B25+D25+F25+H25+J25</f>
        <v>160</v>
      </c>
      <c r="M25" s="7">
        <f t="shared" ref="M25:M26" si="9">C25+E25+G25+I25+K25</f>
        <v>166</v>
      </c>
      <c r="N25" s="11">
        <f t="shared" ref="N25:N26" si="10">M25/L25-1</f>
        <v>3.7500000000000089E-2</v>
      </c>
    </row>
    <row r="26" spans="1:14" ht="15" customHeight="1" thickBot="1" x14ac:dyDescent="0.3">
      <c r="A26" s="4" t="s">
        <v>3</v>
      </c>
      <c r="B26" s="5">
        <v>32</v>
      </c>
      <c r="C26" s="5">
        <v>26</v>
      </c>
      <c r="D26" s="5">
        <v>32</v>
      </c>
      <c r="E26" s="5">
        <v>25</v>
      </c>
      <c r="F26" s="5">
        <v>32</v>
      </c>
      <c r="G26" s="5">
        <v>40</v>
      </c>
      <c r="H26" s="5">
        <f>SUM(H25)</f>
        <v>32</v>
      </c>
      <c r="I26" s="5">
        <f>SUM(I25)</f>
        <v>36</v>
      </c>
      <c r="J26" s="5">
        <f>SUM(J25)</f>
        <v>32</v>
      </c>
      <c r="K26" s="5">
        <f>SUM(K25)</f>
        <v>39</v>
      </c>
      <c r="L26" s="7">
        <f t="shared" si="8"/>
        <v>160</v>
      </c>
      <c r="M26" s="7">
        <f t="shared" si="9"/>
        <v>166</v>
      </c>
      <c r="N26" s="11">
        <f t="shared" si="10"/>
        <v>3.7500000000000089E-2</v>
      </c>
    </row>
    <row r="27" spans="1:14" ht="15" customHeight="1" x14ac:dyDescent="0.25">
      <c r="A27" s="3"/>
    </row>
    <row r="28" spans="1:14" ht="15" customHeight="1" thickBot="1" x14ac:dyDescent="0.3">
      <c r="A28" s="13" t="s">
        <v>15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5" customHeight="1" thickBot="1" x14ac:dyDescent="0.3">
      <c r="A29" s="16"/>
      <c r="B29" s="14" t="s">
        <v>1</v>
      </c>
      <c r="C29" s="15"/>
      <c r="D29" s="14" t="s">
        <v>2</v>
      </c>
      <c r="E29" s="15"/>
      <c r="F29" s="14" t="s">
        <v>30</v>
      </c>
      <c r="G29" s="15"/>
      <c r="H29" s="14" t="str">
        <f>H23</f>
        <v>Abril</v>
      </c>
      <c r="I29" s="15"/>
      <c r="J29" s="14" t="str">
        <f>J23</f>
        <v>Maio</v>
      </c>
      <c r="K29" s="15"/>
      <c r="L29" s="18" t="s">
        <v>3</v>
      </c>
      <c r="M29" s="19"/>
      <c r="N29" s="20"/>
    </row>
    <row r="30" spans="1:14" ht="15" customHeight="1" thickBot="1" x14ac:dyDescent="0.3">
      <c r="A30" s="17"/>
      <c r="B30" s="10" t="s">
        <v>4</v>
      </c>
      <c r="C30" s="10" t="s">
        <v>5</v>
      </c>
      <c r="D30" s="10" t="s">
        <v>4</v>
      </c>
      <c r="E30" s="10" t="s">
        <v>5</v>
      </c>
      <c r="F30" s="10" t="s">
        <v>4</v>
      </c>
      <c r="G30" s="10" t="s">
        <v>5</v>
      </c>
      <c r="H30" s="10" t="s">
        <v>4</v>
      </c>
      <c r="I30" s="10" t="s">
        <v>5</v>
      </c>
      <c r="J30" s="10" t="s">
        <v>4</v>
      </c>
      <c r="K30" s="10" t="s">
        <v>5</v>
      </c>
      <c r="L30" s="12" t="s">
        <v>4</v>
      </c>
      <c r="M30" s="12" t="s">
        <v>5</v>
      </c>
      <c r="N30" s="12" t="s">
        <v>6</v>
      </c>
    </row>
    <row r="31" spans="1:14" ht="15" customHeight="1" thickBot="1" x14ac:dyDescent="0.3">
      <c r="A31" s="4" t="s">
        <v>16</v>
      </c>
      <c r="B31" s="5">
        <v>335</v>
      </c>
      <c r="C31" s="5">
        <v>378</v>
      </c>
      <c r="D31" s="5">
        <v>335</v>
      </c>
      <c r="E31" s="5">
        <v>370</v>
      </c>
      <c r="F31" s="5">
        <v>335</v>
      </c>
      <c r="G31" s="5">
        <v>435</v>
      </c>
      <c r="H31" s="5">
        <v>335</v>
      </c>
      <c r="I31" s="5">
        <v>372</v>
      </c>
      <c r="J31" s="5">
        <v>335</v>
      </c>
      <c r="K31" s="5">
        <v>289</v>
      </c>
      <c r="L31" s="7">
        <f t="shared" ref="L31:L32" si="11">B31+D31+F31+H31+J31</f>
        <v>1675</v>
      </c>
      <c r="M31" s="7">
        <f t="shared" ref="M31:M32" si="12">C31+E31+G31+I31+K31</f>
        <v>1844</v>
      </c>
      <c r="N31" s="11">
        <f t="shared" ref="N31:N32" si="13">M31/L31-1</f>
        <v>0.10089552238805966</v>
      </c>
    </row>
    <row r="32" spans="1:14" ht="15" customHeight="1" thickBot="1" x14ac:dyDescent="0.3">
      <c r="A32" s="4" t="s">
        <v>3</v>
      </c>
      <c r="B32" s="5">
        <v>335</v>
      </c>
      <c r="C32" s="5">
        <v>378</v>
      </c>
      <c r="D32" s="5">
        <v>335</v>
      </c>
      <c r="E32" s="5">
        <v>370</v>
      </c>
      <c r="F32" s="5">
        <v>335</v>
      </c>
      <c r="G32" s="5">
        <v>435</v>
      </c>
      <c r="H32" s="5">
        <f>SUM(H31)</f>
        <v>335</v>
      </c>
      <c r="I32" s="5">
        <f>SUM(I31)</f>
        <v>372</v>
      </c>
      <c r="J32" s="5">
        <f>SUM(J31)</f>
        <v>335</v>
      </c>
      <c r="K32" s="5">
        <f>SUM(K31)</f>
        <v>289</v>
      </c>
      <c r="L32" s="7">
        <f t="shared" si="11"/>
        <v>1675</v>
      </c>
      <c r="M32" s="7">
        <f t="shared" si="12"/>
        <v>1844</v>
      </c>
      <c r="N32" s="11">
        <f t="shared" si="13"/>
        <v>0.10089552238805966</v>
      </c>
    </row>
    <row r="33" spans="1:14" ht="15" customHeight="1" x14ac:dyDescent="0.25">
      <c r="A33" s="3"/>
    </row>
    <row r="34" spans="1:14" ht="15" customHeight="1" thickBot="1" x14ac:dyDescent="0.3">
      <c r="A34" s="13" t="s">
        <v>17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15" customHeight="1" thickBot="1" x14ac:dyDescent="0.3">
      <c r="A35" s="16"/>
      <c r="B35" s="14" t="s">
        <v>1</v>
      </c>
      <c r="C35" s="15"/>
      <c r="D35" s="14" t="s">
        <v>2</v>
      </c>
      <c r="E35" s="15"/>
      <c r="F35" s="14" t="s">
        <v>30</v>
      </c>
      <c r="G35" s="15"/>
      <c r="H35" s="14" t="str">
        <f>H29</f>
        <v>Abril</v>
      </c>
      <c r="I35" s="15"/>
      <c r="J35" s="14" t="str">
        <f>J29</f>
        <v>Maio</v>
      </c>
      <c r="K35" s="15"/>
      <c r="L35" s="18" t="s">
        <v>3</v>
      </c>
      <c r="M35" s="19"/>
      <c r="N35" s="20"/>
    </row>
    <row r="36" spans="1:14" ht="15" customHeight="1" thickBot="1" x14ac:dyDescent="0.3">
      <c r="A36" s="17"/>
      <c r="B36" s="10" t="s">
        <v>4</v>
      </c>
      <c r="C36" s="10" t="s">
        <v>5</v>
      </c>
      <c r="D36" s="10" t="s">
        <v>4</v>
      </c>
      <c r="E36" s="10" t="s">
        <v>5</v>
      </c>
      <c r="F36" s="10" t="s">
        <v>4</v>
      </c>
      <c r="G36" s="10" t="s">
        <v>5</v>
      </c>
      <c r="H36" s="10" t="s">
        <v>4</v>
      </c>
      <c r="I36" s="10" t="s">
        <v>5</v>
      </c>
      <c r="J36" s="10" t="s">
        <v>4</v>
      </c>
      <c r="K36" s="10" t="s">
        <v>5</v>
      </c>
      <c r="L36" s="12" t="s">
        <v>4</v>
      </c>
      <c r="M36" s="12" t="s">
        <v>5</v>
      </c>
      <c r="N36" s="12" t="s">
        <v>6</v>
      </c>
    </row>
    <row r="37" spans="1:14" ht="15" customHeight="1" thickBot="1" x14ac:dyDescent="0.3">
      <c r="A37" s="4" t="s">
        <v>18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7">
        <f t="shared" ref="L37:L39" si="14">B37+D37+F37+H37+J37</f>
        <v>0</v>
      </c>
      <c r="M37" s="7">
        <f t="shared" ref="M37:M39" si="15">C37+E37+G37+I37+K37</f>
        <v>0</v>
      </c>
      <c r="N37" s="7">
        <f>D37+F37+L37</f>
        <v>0</v>
      </c>
    </row>
    <row r="38" spans="1:14" ht="15" customHeight="1" thickBot="1" x14ac:dyDescent="0.3">
      <c r="A38" s="4" t="s">
        <v>8</v>
      </c>
      <c r="B38" s="5">
        <v>130</v>
      </c>
      <c r="C38" s="5">
        <v>106</v>
      </c>
      <c r="D38" s="5">
        <v>130</v>
      </c>
      <c r="E38" s="5">
        <v>110</v>
      </c>
      <c r="F38" s="5">
        <v>130</v>
      </c>
      <c r="G38" s="5">
        <v>128</v>
      </c>
      <c r="H38" s="5">
        <v>130</v>
      </c>
      <c r="I38" s="5">
        <v>115</v>
      </c>
      <c r="J38" s="5">
        <v>130</v>
      </c>
      <c r="K38" s="5">
        <v>99</v>
      </c>
      <c r="L38" s="7">
        <f t="shared" si="14"/>
        <v>650</v>
      </c>
      <c r="M38" s="7">
        <f t="shared" si="15"/>
        <v>558</v>
      </c>
      <c r="N38" s="11">
        <f t="shared" ref="N38:N39" si="16">M38/L38-1</f>
        <v>-0.1415384615384615</v>
      </c>
    </row>
    <row r="39" spans="1:14" ht="15" customHeight="1" thickBot="1" x14ac:dyDescent="0.3">
      <c r="A39" s="4" t="s">
        <v>3</v>
      </c>
      <c r="B39" s="5">
        <v>130</v>
      </c>
      <c r="C39" s="5">
        <v>106</v>
      </c>
      <c r="D39" s="5">
        <v>130</v>
      </c>
      <c r="E39" s="5">
        <v>110</v>
      </c>
      <c r="F39" s="5">
        <v>130</v>
      </c>
      <c r="G39" s="5">
        <v>128</v>
      </c>
      <c r="H39" s="5">
        <f>SUM(H37:H38)</f>
        <v>130</v>
      </c>
      <c r="I39" s="5">
        <f>SUM(I37:I38)</f>
        <v>115</v>
      </c>
      <c r="J39" s="5">
        <f>SUM(J37:J38)</f>
        <v>130</v>
      </c>
      <c r="K39" s="5">
        <f>SUM(K37:K38)</f>
        <v>99</v>
      </c>
      <c r="L39" s="7">
        <f t="shared" si="14"/>
        <v>650</v>
      </c>
      <c r="M39" s="7">
        <f t="shared" si="15"/>
        <v>558</v>
      </c>
      <c r="N39" s="11">
        <f t="shared" si="16"/>
        <v>-0.1415384615384615</v>
      </c>
    </row>
    <row r="40" spans="1:14" ht="15" customHeight="1" x14ac:dyDescent="0.25">
      <c r="A40" s="3"/>
    </row>
    <row r="41" spans="1:14" ht="15" customHeight="1" thickBot="1" x14ac:dyDescent="0.3">
      <c r="A41" s="13" t="s">
        <v>19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" customHeight="1" thickBot="1" x14ac:dyDescent="0.3">
      <c r="A42" s="16"/>
      <c r="B42" s="14" t="s">
        <v>1</v>
      </c>
      <c r="C42" s="15"/>
      <c r="D42" s="14" t="s">
        <v>2</v>
      </c>
      <c r="E42" s="15"/>
      <c r="F42" s="14" t="s">
        <v>30</v>
      </c>
      <c r="G42" s="15"/>
      <c r="H42" s="14" t="str">
        <f>H35</f>
        <v>Abril</v>
      </c>
      <c r="I42" s="15"/>
      <c r="J42" s="14" t="str">
        <f>J35</f>
        <v>Maio</v>
      </c>
      <c r="K42" s="15"/>
      <c r="L42" s="18" t="s">
        <v>3</v>
      </c>
      <c r="M42" s="19"/>
      <c r="N42" s="20"/>
    </row>
    <row r="43" spans="1:14" ht="15" customHeight="1" thickBot="1" x14ac:dyDescent="0.3">
      <c r="A43" s="17"/>
      <c r="B43" s="10" t="s">
        <v>4</v>
      </c>
      <c r="C43" s="10" t="s">
        <v>5</v>
      </c>
      <c r="D43" s="10" t="s">
        <v>4</v>
      </c>
      <c r="E43" s="10" t="s">
        <v>5</v>
      </c>
      <c r="F43" s="10" t="s">
        <v>4</v>
      </c>
      <c r="G43" s="10" t="s">
        <v>5</v>
      </c>
      <c r="H43" s="10" t="s">
        <v>4</v>
      </c>
      <c r="I43" s="10" t="s">
        <v>5</v>
      </c>
      <c r="J43" s="10" t="s">
        <v>4</v>
      </c>
      <c r="K43" s="10" t="s">
        <v>5</v>
      </c>
      <c r="L43" s="12" t="s">
        <v>4</v>
      </c>
      <c r="M43" s="12" t="s">
        <v>5</v>
      </c>
      <c r="N43" s="12" t="s">
        <v>6</v>
      </c>
    </row>
    <row r="44" spans="1:14" ht="15" customHeight="1" thickBot="1" x14ac:dyDescent="0.3">
      <c r="A44" s="4" t="s">
        <v>20</v>
      </c>
      <c r="B44" s="5">
        <v>350</v>
      </c>
      <c r="C44" s="5">
        <v>230</v>
      </c>
      <c r="D44" s="5">
        <v>350</v>
      </c>
      <c r="E44" s="5">
        <v>301</v>
      </c>
      <c r="F44" s="5">
        <v>350</v>
      </c>
      <c r="G44" s="5">
        <v>175</v>
      </c>
      <c r="H44" s="5">
        <v>350</v>
      </c>
      <c r="I44" s="5">
        <v>269</v>
      </c>
      <c r="J44" s="5">
        <v>350</v>
      </c>
      <c r="K44" s="5">
        <v>265</v>
      </c>
      <c r="L44" s="7">
        <f t="shared" ref="L44:L50" si="17">B44+D44+F44+H44+J44</f>
        <v>1750</v>
      </c>
      <c r="M44" s="7">
        <f t="shared" ref="M44:M50" si="18">C44+E44+G44+I44+K44</f>
        <v>1240</v>
      </c>
      <c r="N44" s="11">
        <f t="shared" ref="N44:N50" si="19">M44/L44-1</f>
        <v>-0.29142857142857148</v>
      </c>
    </row>
    <row r="45" spans="1:14" ht="15" customHeight="1" thickBot="1" x14ac:dyDescent="0.3">
      <c r="A45" s="9" t="s">
        <v>21</v>
      </c>
      <c r="B45" s="8">
        <v>350</v>
      </c>
      <c r="C45" s="8">
        <v>230</v>
      </c>
      <c r="D45" s="8">
        <v>350</v>
      </c>
      <c r="E45" s="8">
        <v>301</v>
      </c>
      <c r="F45" s="8">
        <v>350</v>
      </c>
      <c r="G45" s="8">
        <v>175</v>
      </c>
      <c r="H45" s="8">
        <v>350</v>
      </c>
      <c r="I45" s="8">
        <f>SUM(I44)</f>
        <v>269</v>
      </c>
      <c r="J45" s="8">
        <v>350</v>
      </c>
      <c r="K45" s="8">
        <f>SUM(K44)</f>
        <v>265</v>
      </c>
      <c r="L45" s="7">
        <f t="shared" si="17"/>
        <v>1750</v>
      </c>
      <c r="M45" s="7">
        <f t="shared" si="18"/>
        <v>1240</v>
      </c>
      <c r="N45" s="11">
        <f t="shared" si="19"/>
        <v>-0.29142857142857148</v>
      </c>
    </row>
    <row r="46" spans="1:14" ht="15" customHeight="1" thickBot="1" x14ac:dyDescent="0.3">
      <c r="A46" s="4" t="s">
        <v>22</v>
      </c>
      <c r="B46" s="5">
        <v>551</v>
      </c>
      <c r="C46" s="5">
        <v>551</v>
      </c>
      <c r="D46" s="5">
        <v>551</v>
      </c>
      <c r="E46" s="5">
        <v>565</v>
      </c>
      <c r="F46" s="5">
        <v>551</v>
      </c>
      <c r="G46" s="5">
        <v>709</v>
      </c>
      <c r="H46" s="5">
        <v>551</v>
      </c>
      <c r="I46" s="5">
        <v>615</v>
      </c>
      <c r="J46" s="5">
        <v>551</v>
      </c>
      <c r="K46" s="5">
        <v>645</v>
      </c>
      <c r="L46" s="7">
        <f t="shared" si="17"/>
        <v>2755</v>
      </c>
      <c r="M46" s="7">
        <f t="shared" si="18"/>
        <v>3085</v>
      </c>
      <c r="N46" s="11">
        <f t="shared" si="19"/>
        <v>0.11978221415607981</v>
      </c>
    </row>
    <row r="47" spans="1:14" ht="15" customHeight="1" thickBot="1" x14ac:dyDescent="0.3">
      <c r="A47" s="4" t="s">
        <v>23</v>
      </c>
      <c r="B47" s="5">
        <v>75</v>
      </c>
      <c r="C47" s="5">
        <v>63</v>
      </c>
      <c r="D47" s="5">
        <v>75</v>
      </c>
      <c r="E47" s="5">
        <v>88</v>
      </c>
      <c r="F47" s="5">
        <v>75</v>
      </c>
      <c r="G47" s="5">
        <v>74</v>
      </c>
      <c r="H47" s="5">
        <v>75</v>
      </c>
      <c r="I47" s="5">
        <v>92</v>
      </c>
      <c r="J47" s="5">
        <v>75</v>
      </c>
      <c r="K47" s="5">
        <v>73</v>
      </c>
      <c r="L47" s="7">
        <f t="shared" si="17"/>
        <v>375</v>
      </c>
      <c r="M47" s="7">
        <f t="shared" si="18"/>
        <v>390</v>
      </c>
      <c r="N47" s="11">
        <f t="shared" si="19"/>
        <v>4.0000000000000036E-2</v>
      </c>
    </row>
    <row r="48" spans="1:14" ht="15" customHeight="1" thickBot="1" x14ac:dyDescent="0.3">
      <c r="A48" s="4" t="s">
        <v>27</v>
      </c>
      <c r="B48" s="5">
        <v>115</v>
      </c>
      <c r="C48" s="5">
        <v>0</v>
      </c>
      <c r="D48" s="5">
        <v>115</v>
      </c>
      <c r="E48" s="5">
        <v>88</v>
      </c>
      <c r="F48" s="5">
        <v>115</v>
      </c>
      <c r="G48" s="5">
        <v>92</v>
      </c>
      <c r="H48" s="5">
        <v>115</v>
      </c>
      <c r="I48" s="5">
        <v>100</v>
      </c>
      <c r="J48" s="5">
        <v>115</v>
      </c>
      <c r="K48" s="5">
        <v>72</v>
      </c>
      <c r="L48" s="7">
        <f t="shared" si="17"/>
        <v>575</v>
      </c>
      <c r="M48" s="7">
        <f t="shared" si="18"/>
        <v>352</v>
      </c>
      <c r="N48" s="11">
        <f t="shared" si="19"/>
        <v>-0.38782608695652177</v>
      </c>
    </row>
    <row r="49" spans="1:14" ht="15" customHeight="1" thickBot="1" x14ac:dyDescent="0.3">
      <c r="A49" s="9" t="s">
        <v>24</v>
      </c>
      <c r="B49" s="8">
        <v>741</v>
      </c>
      <c r="C49" s="8">
        <v>614</v>
      </c>
      <c r="D49" s="8">
        <v>741</v>
      </c>
      <c r="E49" s="8">
        <v>741</v>
      </c>
      <c r="F49" s="8">
        <v>741</v>
      </c>
      <c r="G49" s="8">
        <v>875</v>
      </c>
      <c r="H49" s="8">
        <v>741</v>
      </c>
      <c r="I49" s="8">
        <f>SUM(I46:I48)</f>
        <v>807</v>
      </c>
      <c r="J49" s="8">
        <v>741</v>
      </c>
      <c r="K49" s="8">
        <f>SUM(K46:K48)</f>
        <v>790</v>
      </c>
      <c r="L49" s="7">
        <f t="shared" si="17"/>
        <v>3705</v>
      </c>
      <c r="M49" s="7">
        <f t="shared" si="18"/>
        <v>3827</v>
      </c>
      <c r="N49" s="11">
        <f t="shared" si="19"/>
        <v>3.2928475033738192E-2</v>
      </c>
    </row>
    <row r="50" spans="1:14" ht="15" customHeight="1" thickBot="1" x14ac:dyDescent="0.3">
      <c r="A50" s="4" t="s">
        <v>3</v>
      </c>
      <c r="B50" s="7">
        <v>1091</v>
      </c>
      <c r="C50" s="8">
        <v>844</v>
      </c>
      <c r="D50" s="7">
        <v>1091</v>
      </c>
      <c r="E50" s="7">
        <v>1042</v>
      </c>
      <c r="F50" s="7">
        <v>1091</v>
      </c>
      <c r="G50" s="7">
        <v>1050</v>
      </c>
      <c r="H50" s="7">
        <v>1091</v>
      </c>
      <c r="I50" s="7">
        <f>I45+I49</f>
        <v>1076</v>
      </c>
      <c r="J50" s="7">
        <v>1091</v>
      </c>
      <c r="K50" s="7">
        <f>K45+K49</f>
        <v>1055</v>
      </c>
      <c r="L50" s="7">
        <f t="shared" si="17"/>
        <v>5455</v>
      </c>
      <c r="M50" s="7">
        <f t="shared" si="18"/>
        <v>5067</v>
      </c>
      <c r="N50" s="11">
        <f t="shared" si="19"/>
        <v>-7.1127406049495856E-2</v>
      </c>
    </row>
    <row r="51" spans="1:14" ht="15" customHeight="1" x14ac:dyDescent="0.25">
      <c r="A51" s="3"/>
    </row>
    <row r="52" spans="1:14" ht="15" customHeight="1" x14ac:dyDescent="0.25">
      <c r="A52" s="3"/>
    </row>
    <row r="53" spans="1:14" ht="15" customHeight="1" thickBot="1" x14ac:dyDescent="0.3">
      <c r="A53" s="13" t="s">
        <v>25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15" customHeight="1" thickBot="1" x14ac:dyDescent="0.3">
      <c r="A54" s="16"/>
      <c r="B54" s="14" t="s">
        <v>1</v>
      </c>
      <c r="C54" s="15"/>
      <c r="D54" s="14" t="s">
        <v>2</v>
      </c>
      <c r="E54" s="15"/>
      <c r="F54" s="14" t="s">
        <v>30</v>
      </c>
      <c r="G54" s="15"/>
      <c r="H54" s="14" t="str">
        <f>H42</f>
        <v>Abril</v>
      </c>
      <c r="I54" s="15"/>
      <c r="J54" s="14" t="str">
        <f>J42</f>
        <v>Maio</v>
      </c>
      <c r="K54" s="15"/>
      <c r="L54" s="18" t="s">
        <v>3</v>
      </c>
      <c r="M54" s="19"/>
      <c r="N54" s="20"/>
    </row>
    <row r="55" spans="1:14" ht="15" customHeight="1" thickBot="1" x14ac:dyDescent="0.3">
      <c r="A55" s="17"/>
      <c r="B55" s="10" t="s">
        <v>4</v>
      </c>
      <c r="C55" s="10" t="s">
        <v>5</v>
      </c>
      <c r="D55" s="10" t="s">
        <v>4</v>
      </c>
      <c r="E55" s="10" t="s">
        <v>5</v>
      </c>
      <c r="F55" s="10" t="s">
        <v>4</v>
      </c>
      <c r="G55" s="10" t="s">
        <v>5</v>
      </c>
      <c r="H55" s="10" t="s">
        <v>4</v>
      </c>
      <c r="I55" s="10" t="s">
        <v>5</v>
      </c>
      <c r="J55" s="10" t="s">
        <v>4</v>
      </c>
      <c r="K55" s="10" t="s">
        <v>5</v>
      </c>
      <c r="L55" s="12" t="s">
        <v>4</v>
      </c>
      <c r="M55" s="12" t="s">
        <v>5</v>
      </c>
      <c r="N55" s="12" t="s">
        <v>6</v>
      </c>
    </row>
    <row r="56" spans="1:14" ht="15" customHeight="1" thickBot="1" x14ac:dyDescent="0.3">
      <c r="A56" s="4" t="s">
        <v>9</v>
      </c>
      <c r="B56" s="5">
        <v>20</v>
      </c>
      <c r="C56" s="5">
        <v>0</v>
      </c>
      <c r="D56" s="5">
        <v>20</v>
      </c>
      <c r="E56" s="5">
        <v>0</v>
      </c>
      <c r="F56" s="5">
        <v>20</v>
      </c>
      <c r="G56" s="5">
        <v>81</v>
      </c>
      <c r="H56" s="5">
        <v>20</v>
      </c>
      <c r="I56" s="5">
        <v>42</v>
      </c>
      <c r="J56" s="5">
        <v>20</v>
      </c>
      <c r="K56" s="5">
        <v>0</v>
      </c>
      <c r="L56" s="7">
        <f t="shared" ref="L56" si="20">B56+D56+F56+H56+J56</f>
        <v>100</v>
      </c>
      <c r="M56" s="7">
        <f>C56+E56+G56+I56+K56</f>
        <v>123</v>
      </c>
      <c r="N56" s="11">
        <f t="shared" ref="N56" si="21">M56/L56-1</f>
        <v>0.22999999999999998</v>
      </c>
    </row>
    <row r="57" spans="1:14" ht="15" customHeight="1" x14ac:dyDescent="0.25">
      <c r="A57" s="3"/>
    </row>
    <row r="58" spans="1:14" ht="15" customHeight="1" x14ac:dyDescent="0.25">
      <c r="A58" s="21" t="s">
        <v>26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 ht="15" customHeight="1" thickBot="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5" customHeight="1" thickBot="1" x14ac:dyDescent="0.3">
      <c r="A60" s="16"/>
      <c r="B60" s="14" t="s">
        <v>1</v>
      </c>
      <c r="C60" s="15"/>
      <c r="D60" s="14" t="s">
        <v>2</v>
      </c>
      <c r="E60" s="15"/>
      <c r="F60" s="14" t="s">
        <v>30</v>
      </c>
      <c r="G60" s="15"/>
      <c r="H60" s="14" t="str">
        <f>H54</f>
        <v>Abril</v>
      </c>
      <c r="I60" s="15"/>
      <c r="J60" s="14" t="str">
        <f>J54</f>
        <v>Maio</v>
      </c>
      <c r="K60" s="15"/>
      <c r="L60" s="18" t="s">
        <v>3</v>
      </c>
      <c r="M60" s="19"/>
      <c r="N60" s="20"/>
    </row>
    <row r="61" spans="1:14" ht="15" customHeight="1" thickBot="1" x14ac:dyDescent="0.3">
      <c r="A61" s="17"/>
      <c r="B61" s="10" t="s">
        <v>4</v>
      </c>
      <c r="C61" s="10" t="s">
        <v>5</v>
      </c>
      <c r="D61" s="10" t="s">
        <v>4</v>
      </c>
      <c r="E61" s="10" t="s">
        <v>5</v>
      </c>
      <c r="F61" s="10" t="s">
        <v>4</v>
      </c>
      <c r="G61" s="10" t="s">
        <v>5</v>
      </c>
      <c r="H61" s="10" t="s">
        <v>4</v>
      </c>
      <c r="I61" s="10" t="s">
        <v>5</v>
      </c>
      <c r="J61" s="10" t="s">
        <v>4</v>
      </c>
      <c r="K61" s="10" t="s">
        <v>5</v>
      </c>
      <c r="L61" s="12" t="s">
        <v>4</v>
      </c>
      <c r="M61" s="12" t="s">
        <v>5</v>
      </c>
      <c r="N61" s="12" t="s">
        <v>6</v>
      </c>
    </row>
    <row r="62" spans="1:14" ht="15" customHeight="1" thickBot="1" x14ac:dyDescent="0.3">
      <c r="A62" s="4" t="s">
        <v>11</v>
      </c>
      <c r="B62" s="5">
        <v>0</v>
      </c>
      <c r="C62" s="5">
        <v>75</v>
      </c>
      <c r="D62" s="5">
        <v>0</v>
      </c>
      <c r="E62" s="5">
        <v>61</v>
      </c>
      <c r="F62" s="5">
        <v>0</v>
      </c>
      <c r="G62" s="5">
        <v>38</v>
      </c>
      <c r="H62" s="5">
        <v>0</v>
      </c>
      <c r="I62" s="5">
        <v>82</v>
      </c>
      <c r="J62" s="5">
        <v>0</v>
      </c>
      <c r="K62" s="5">
        <v>82</v>
      </c>
      <c r="L62" s="7">
        <f t="shared" ref="L62:L63" si="22">B62+D62+F62+H62+J62</f>
        <v>0</v>
      </c>
      <c r="M62" s="7">
        <f t="shared" ref="M62:M63" si="23">C62+E62+G62+I62+K62</f>
        <v>338</v>
      </c>
      <c r="N62" s="11" t="e">
        <f>M62/L62-1</f>
        <v>#DIV/0!</v>
      </c>
    </row>
    <row r="63" spans="1:14" ht="15" customHeight="1" thickBot="1" x14ac:dyDescent="0.3">
      <c r="A63" s="4" t="s">
        <v>12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7">
        <f t="shared" si="22"/>
        <v>0</v>
      </c>
      <c r="M63" s="7">
        <f t="shared" si="23"/>
        <v>0</v>
      </c>
      <c r="N63" s="11" t="e">
        <f t="shared" ref="N63" si="24">M63/L63-1</f>
        <v>#DIV/0!</v>
      </c>
    </row>
    <row r="64" spans="1:14" ht="15" customHeight="1" x14ac:dyDescent="0.25">
      <c r="A64" s="3"/>
    </row>
    <row r="66" spans="1:1" x14ac:dyDescent="0.25">
      <c r="A66" t="s">
        <v>29</v>
      </c>
    </row>
  </sheetData>
  <mergeCells count="66">
    <mergeCell ref="A5:E5"/>
    <mergeCell ref="A8:A9"/>
    <mergeCell ref="B8:C8"/>
    <mergeCell ref="D8:E8"/>
    <mergeCell ref="F23:G23"/>
    <mergeCell ref="A22:N22"/>
    <mergeCell ref="H8:I8"/>
    <mergeCell ref="H16:I16"/>
    <mergeCell ref="H23:I23"/>
    <mergeCell ref="A3:N3"/>
    <mergeCell ref="A4:N4"/>
    <mergeCell ref="F8:G8"/>
    <mergeCell ref="D35:E35"/>
    <mergeCell ref="L35:N35"/>
    <mergeCell ref="L8:N8"/>
    <mergeCell ref="A16:A17"/>
    <mergeCell ref="B16:C16"/>
    <mergeCell ref="D16:E16"/>
    <mergeCell ref="L16:N16"/>
    <mergeCell ref="A23:A24"/>
    <mergeCell ref="B23:C23"/>
    <mergeCell ref="D23:E23"/>
    <mergeCell ref="L23:N23"/>
    <mergeCell ref="A15:N15"/>
    <mergeCell ref="F16:G16"/>
    <mergeCell ref="L60:N60"/>
    <mergeCell ref="A54:A55"/>
    <mergeCell ref="B54:C54"/>
    <mergeCell ref="D54:E54"/>
    <mergeCell ref="L54:N54"/>
    <mergeCell ref="A58:N59"/>
    <mergeCell ref="H54:I54"/>
    <mergeCell ref="H60:I60"/>
    <mergeCell ref="F54:G54"/>
    <mergeCell ref="F60:G60"/>
    <mergeCell ref="A60:A61"/>
    <mergeCell ref="B60:C60"/>
    <mergeCell ref="D60:E60"/>
    <mergeCell ref="J54:K54"/>
    <mergeCell ref="J60:K60"/>
    <mergeCell ref="A41:N41"/>
    <mergeCell ref="A53:N53"/>
    <mergeCell ref="A42:A43"/>
    <mergeCell ref="B42:C42"/>
    <mergeCell ref="D42:E42"/>
    <mergeCell ref="L42:N42"/>
    <mergeCell ref="H42:I42"/>
    <mergeCell ref="F42:G42"/>
    <mergeCell ref="J42:K42"/>
    <mergeCell ref="A35:A36"/>
    <mergeCell ref="B35:C35"/>
    <mergeCell ref="F29:G29"/>
    <mergeCell ref="F35:G35"/>
    <mergeCell ref="A34:N34"/>
    <mergeCell ref="H29:I29"/>
    <mergeCell ref="H35:I35"/>
    <mergeCell ref="J35:K35"/>
    <mergeCell ref="A28:N28"/>
    <mergeCell ref="J8:K8"/>
    <mergeCell ref="J16:K16"/>
    <mergeCell ref="J23:K23"/>
    <mergeCell ref="J29:K29"/>
    <mergeCell ref="A29:A30"/>
    <mergeCell ref="B29:C29"/>
    <mergeCell ref="D29:E29"/>
    <mergeCell ref="L29:N29"/>
  </mergeCells>
  <pageMargins left="0.78740157499999996" right="0.78740157499999996" top="0.984251969" bottom="0.984251969" header="0.4921259845" footer="0.4921259845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2026 - Contratado x Realizado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Arlete Araujo Lima</dc:creator>
  <cp:lastModifiedBy>Ana Lucia de Matos O Santos</cp:lastModifiedBy>
  <dcterms:created xsi:type="dcterms:W3CDTF">2026-03-10T12:30:31Z</dcterms:created>
  <dcterms:modified xsi:type="dcterms:W3CDTF">2026-06-10T15:41:53Z</dcterms:modified>
</cp:coreProperties>
</file>